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Verträge Gas August 2010 - Netz\Netzverträge - Allgemein\Transportkunden-u. Lieferantenrahmenvertrag\Originale 2016 - KOV IX\Vorlagen\"/>
    </mc:Choice>
  </mc:AlternateContent>
  <bookViews>
    <workbookView xWindow="0" yWindow="0" windowWidth="25200" windowHeight="10995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31" i="18" s="1"/>
  <c r="K53" i="18"/>
  <c r="E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G31" i="18"/>
  <c r="N31" i="18"/>
  <c r="J31" i="18"/>
  <c r="M31" i="18"/>
  <c r="I31" i="18"/>
  <c r="H53" i="18"/>
  <c r="H63" i="18"/>
  <c r="D24" i="15"/>
  <c r="C23" i="15"/>
  <c r="D56" i="18" l="1"/>
  <c r="J55" i="18" s="1"/>
  <c r="F31" i="18"/>
  <c r="E31" i="18"/>
  <c r="D66" i="18"/>
  <c r="K65" i="18" s="1"/>
  <c r="L65" i="18"/>
  <c r="M65" i="18"/>
  <c r="K55" i="18"/>
  <c r="L55" i="18"/>
  <c r="F55" i="18"/>
  <c r="H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N24" i="7"/>
  <c r="L23" i="7"/>
  <c r="N22" i="7"/>
  <c r="L21" i="7"/>
  <c r="J20" i="7"/>
  <c r="H19" i="7"/>
  <c r="P17" i="7"/>
  <c r="N16" i="7"/>
  <c r="L15" i="7"/>
  <c r="J14" i="7"/>
  <c r="H13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J24" i="7"/>
  <c r="H23" i="7"/>
  <c r="P21" i="7"/>
  <c r="N20" i="7"/>
  <c r="P19" i="7"/>
  <c r="J18" i="7"/>
  <c r="L17" i="7"/>
  <c r="J16" i="7"/>
  <c r="H15" i="7"/>
  <c r="P13" i="7"/>
  <c r="N12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P23" i="7"/>
  <c r="J22" i="7"/>
  <c r="H21" i="7"/>
  <c r="L19" i="7"/>
  <c r="N18" i="7"/>
  <c r="H17" i="7"/>
  <c r="P15" i="7"/>
  <c r="N14" i="7"/>
  <c r="L13" i="7"/>
  <c r="J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<sst xmlns="http://schemas.openxmlformats.org/spreadsheetml/2006/main" count="1371" uniqueCount="677">
  <si>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</si>
  <si>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</si>
  <si>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</si>
  <si>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</si>
  <si>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</si>
  <si>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</si>
  <si>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</si>
  <si>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</si>
  <si>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</si>
  <si>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</si>
  <si>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</si>
  <si>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</si>
  <si>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</si>
  <si>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</si>
  <si>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</si>
  <si>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</si>
  <si>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</si>
  <si>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</si>
  <si>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</si>
  <si>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</si>
  <si>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</si>
  <si>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</si>
  <si>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</si>
  <si>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</si>
  <si>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</si>
  <si>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</si>
  <si>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</si>
  <si>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</si>
  <si>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</si>
  <si>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</si>
  <si>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</si>
  <si>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</si>
  <si>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</si>
  <si>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</si>
  <si>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</si>
  <si>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</si>
  <si>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</si>
  <si>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</si>
  <si>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</si>
  <si>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</si>
  <si>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</si>
  <si>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</si>
  <si>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</si>
  <si>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</si>
  <si>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</si>
  <si>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</si>
  <si>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</si>
  <si>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</si>
  <si>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</si>
  <si>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</si>
  <si>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</si>
  <si>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</si>
  <si>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</si>
  <si>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</si>
  <si>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</si>
  <si>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</si>
  <si>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</si>
  <si>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</si>
  <si>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</si>
  <si>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</si>
  <si>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</si>
  <si>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</si>
  <si>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</si>
  <si>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</si>
  <si>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</si>
  <si>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</si>
  <si>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</si>
  <si>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</si>
  <si>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</si>
  <si>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</si>
  <si>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</si>
  <si>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</si>
  <si>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</si>
  <si>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</si>
  <si>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</si>
  <si>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</si>
  <si>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</si>
  <si>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</si>
  <si>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</si>
  <si>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</si>
  <si>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</si>
  <si>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</si>
  <si>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</si>
  <si>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</si>
  <si>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</si>
  <si>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</si>
  <si>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</si>
  <si>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</si>
  <si>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</si>
  <si>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</si>
  <si>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</si>
  <si>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</si>
  <si>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</si>
  <si>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</si>
  <si>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</si>
  <si>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</si>
  <si>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</si>
  <si>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</si>
  <si>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</si>
  <si>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</si>
  <si>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</si>
  <si>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</si>
  <si>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</si>
  <si>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</si>
  <si>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</si>
  <si>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</si>
  <si>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</si>
  <si>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</si>
  <si>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</si>
  <si>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</si>
  <si>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</si>
  <si>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</si>
  <si>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</si>
  <si>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</si>
  <si>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</si>
  <si>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</si>
  <si>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</si>
  <si>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</si>
  <si>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</si>
  <si>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</si>
  <si>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</si>
  <si>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</si>
  <si>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</si>
  <si>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</si>
  <si>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</si>
  <si>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</si>
  <si>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</si>
  <si>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</si>
  <si>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</si>
  <si>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</si>
  <si>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</si>
  <si>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</si>
  <si>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</si>
  <si>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</si>
  <si>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</si>
  <si>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</si>
  <si>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</si>
  <si>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</si>
  <si>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</si>
  <si>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</si>
  <si>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</si>
  <si>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</si>
  <si>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</si>
  <si>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</si>
  <si>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</si>
  <si>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</si>
  <si>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</si>
  <si>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</si>
  <si>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</si>
  <si>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</si>
  <si>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</si>
  <si>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</si>
  <si>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</si>
  <si>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</si>
  <si>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</si>
  <si>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</si>
  <si>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</si>
  <si>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</si>
  <si>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</si>
  <si>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</si>
  <si>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</si>
  <si>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</si>
  <si>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</si>
  <si>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</si>
  <si>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</si>
  <si>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</si>
  <si>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</si>
  <si>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</si>
  <si>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</si>
  <si>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</si>
  <si>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</si>
  <si>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</si>
  <si>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</si>
  <si>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</si>
  <si>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</si>
  <si>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</si>
  <si>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</si>
  <si>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</si>
  <si>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</si>
  <si>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</si>
  <si>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</si>
  <si>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</si>
  <si>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</si>
  <si>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</si>
  <si>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</si>
  <si>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</si>
  <si>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</si>
  <si>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</si>
  <si>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</si>
  <si>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</si>
  <si>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</si>
  <si>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</si>
  <si>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</si>
  <si>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</si>
  <si>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</si>
  <si>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</si>
  <si>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</si>
  <si>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</si>
  <si>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</si>
  <si>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</si>
  <si>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</si>
  <si>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</si>
  <si>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</si>
  <si>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</si>
  <si>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</si>
  <si>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</si>
  <si>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</si>
  <si>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</si>
  <si>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</si>
  <si>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</si>
  <si>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</si>
  <si>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</si>
  <si>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</si>
  <si>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</si>
  <si>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</si>
  <si>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</si>
  <si>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</si>
  <si>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</si>
  <si>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</si>
  <si>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</si>
  <si>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</si>
  <si>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</si>
  <si>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</si>
  <si>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</si>
  <si>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</si>
  <si>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</si>
  <si>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</si>
  <si>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</si>
  <si>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</si>
  <si>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</si>
  <si>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</si>
  <si>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</si>
  <si>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</si>
  <si>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</si>
  <si>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</si>
  <si>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</si>
  <si>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</si>
  <si>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</si>
  <si>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</si>
  <si>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</si>
  <si>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</si>
  <si>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</si>
  <si>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</si>
  <si>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</si>
  <si>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</si>
  <si>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</si>
  <si>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</si>
  <si>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</si>
  <si>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</si>
  <si>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</si>
  <si>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</si>
  <si>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</si>
  <si>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</si>
  <si>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</si>
  <si>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</si>
  <si>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</si>
  <si>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</si>
  <si>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</si>
  <si>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</si>
  <si>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</si>
  <si>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</si>
  <si>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</si>
  <si>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</si>
  <si>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</si>
  <si>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</si>
  <si>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</si>
  <si>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</si>
  <si>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</si>
  <si>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</si>
  <si>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</si>
  <si>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</si>
  <si>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</si>
  <si>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</si>
  <si>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</si>
  <si>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</si>
  <si>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</si>
  <si>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</si>
  <si>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</si>
  <si>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</si>
  <si>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</si>
  <si>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</si>
  <si>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</si>
  <si>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</si>
  <si>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</si>
  <si>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</si>
  <si>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</si>
  <si>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</si>
  <si>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</si>
  <si>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</si>
  <si>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</si>
  <si>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</si>
  <si>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</si>
  <si>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</si>
  <si>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</si>
  <si>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</si>
  <si>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</si>
  <si>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</si>
  <si>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</si>
  <si>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</si>
  <si>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</si>
  <si>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</si>
  <si>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</si>
  <si>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</si>
  <si>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</si>
  <si>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</si>
  <si>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</si>
  <si>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</si>
  <si>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</si>
  <si>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</si>
  <si>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</si>
  <si>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</si>
  <si>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</si>
  <si>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</si>
  <si>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</si>
  <si>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</si>
  <si>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</si>
  <si>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</si>
  <si>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</si>
  <si>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</si>
  <si>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</si>
  <si>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</si>
  <si>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</si>
  <si>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</si>
  <si>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</si>
  <si>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</si>
  <si>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</si>
  <si>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</si>
  <si>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</si>
  <si>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</si>
  <si>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</si>
  <si>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</si>
  <si>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</si>
  <si>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</si>
  <si>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</si>
  <si>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</si>
  <si>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</si>
  <si>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</si>
  <si>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</si>
  <si>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</si>
  <si>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</si>
  <si>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</si>
  <si>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</si>
  <si>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</si>
  <si>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</si>
  <si>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</si>
  <si>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</si>
  <si>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</si>
  <si>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</si>
  <si>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</si>
  <si>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</si>
  <si>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</si>
  <si>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</si>
  <si>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</si>
  <si>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</si>
  <si>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</si>
  <si>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</si>
  <si>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</si>
  <si>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</si>
  <si>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</si>
  <si>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</si>
  <si>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</si>
  <si>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</si>
  <si>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</si>
  <si>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</si>
  <si>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</si>
  <si>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</si>
  <si>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</si>
  <si>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</si>
  <si>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</si>
  <si>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</si>
  <si>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</si>
  <si>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</si>
  <si>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</si>
  <si>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</si>
  <si>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</si>
  <si>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</si>
  <si>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</si>
  <si>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</si>
  <si>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</si>
  <si>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</si>
  <si>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</si>
  <si>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</si>
  <si>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</si>
  <si>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</si>
  <si>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</si>
  <si>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</si>
  <si>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</si>
  <si>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</si>
  <si>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</si>
  <si>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</si>
  <si>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</si>
  <si>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</si>
  <si>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</si>
  <si>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</si>
  <si>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</si>
  <si>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</si>
  <si>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</si>
  <si>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</si>
  <si>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</si>
  <si>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</si>
  <si>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</si>
  <si>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</si>
  <si>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</si>
  <si>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</si>
  <si>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</si>
  <si>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</si>
  <si>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</si>
  <si>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</si>
  <si>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</si>
  <si>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</si>
  <si>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</si>
  <si>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</si>
  <si>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</si>
  <si>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</si>
  <si>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</si>
  <si>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</si>
  <si>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</si>
  <si>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</si>
  <si>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</si>
  <si>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</si>
  <si>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</si>
  <si>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</si>
  <si>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</si>
  <si>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</si>
  <si>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</si>
  <si>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</si>
  <si>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</si>
  <si>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</si>
  <si>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</si>
  <si>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</si>
  <si>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</si>
  <si>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</si>
  <si>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</si>
  <si>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</si>
  <si>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</si>
  <si>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</si>
  <si>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</si>
  <si>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</si>
  <si>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</si>
  <si>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</si>
  <si>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</si>
  <si>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</si>
  <si>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</si>
  <si>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</si>
  <si>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</si>
  <si>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</si>
  <si>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</si>
  <si>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</si>
  <si>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</si>
  <si>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</si>
  <si>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</si>
  <si>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</si>
  <si>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</si>
  <si>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</si>
  <si>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</si>
  <si>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</si>
  <si>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</si>
  <si>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</si>
  <si>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</si>
  <si>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</si>
  <si>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</si>
  <si>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</si>
  <si>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</si>
  <si>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</si>
  <si>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</si>
  <si>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</si>
  <si>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</si>
  <si>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</si>
  <si>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</si>
  <si>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</si>
  <si>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</si>
  <si>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</si>
  <si>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</si>
  <si>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</si>
  <si>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</si>
  <si>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</si>
  <si>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</si>
  <si>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</si>
  <si>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</si>
  <si>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</si>
  <si>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</si>
  <si>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</si>
  <si>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</si>
  <si>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</si>
  <si>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</si>
  <si>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</si>
  <si>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</si>
  <si>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</si>
  <si>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</si>
  <si>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</si>
  <si>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</si>
  <si>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</si>
  <si>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</si>
  <si>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</si>
  <si>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</si>
  <si>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</si>
  <si>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</si>
  <si>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</si>
  <si>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</si>
  <si>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</si>
  <si>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</si>
  <si>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</si>
  <si>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</si>
  <si>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</si>
  <si>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</si>
  <si>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</si>
  <si>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</si>
  <si>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</si>
  <si>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</si>
  <si>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</si>
  <si>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</si>
  <si>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</si>
  <si>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</si>
  <si>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</si>
  <si>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</si>
  <si>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</si>
  <si>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</si>
  <si>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</si>
  <si>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</si>
  <si>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</si>
  <si>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</si>
  <si>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</si>
  <si>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</si>
  <si>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</si>
  <si>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</si>
  <si>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</si>
  <si>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</si>
  <si>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</si>
  <si>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</si>
  <si>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</si>
  <si>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</si>
  <si>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</si>
  <si>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</si>
  <si>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</si>
  <si>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</si>
  <si>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</si>
  <si>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</si>
  <si>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</si>
  <si>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</si>
  <si>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</si>
  <si>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</si>
  <si>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</si>
  <si>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</si>
  <si>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</si>
  <si>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</si>
  <si>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</si>
  <si>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</si>
  <si>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</si>
  <si>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</si>
  <si>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</si>
  <si>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</si>
  <si>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</si>
  <si>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</si>
  <si>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</si>
  <si>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</si>
  <si>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</si>
  <si>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</si>
  <si>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</si>
  <si>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</si>
  <si>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</si>
  <si>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</si>
  <si>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</si>
  <si>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</si>
  <si>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</si>
  <si>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</si>
  <si>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</si>
  <si>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</si>
  <si>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</si>
  <si>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</si>
  <si>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</si>
  <si>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</si>
  <si>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</si>
  <si>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</si>
  <si>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</si>
  <si>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</si>
  <si>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</si>
  <si>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</si>
  <si>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</si>
  <si>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</si>
  <si>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</si>
  <si>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</si>
  <si>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</si>
  <si>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</si>
  <si>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</si>
  <si>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</si>
  <si>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</si>
  <si>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</si>
  <si>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</si>
  <si>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</si>
  <si>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</si>
  <si>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</si>
  <si>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</si>
  <si>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</si>
  <si>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</si>
  <si>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</si>
  <si>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</si>
  <si>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</si>
  <si>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</si>
  <si>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</si>
  <si>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</si>
  <si>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</si>
  <si>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</si>
  <si>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</si>
  <si>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</si>
  <si>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</si>
  <si>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</si>
  <si>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</si>
  <si>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</si>
  <si>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</si>
  <si>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</si>
  <si>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</si>
  <si>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</si>
  <si>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</si>
  <si>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</si>
  <si>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</si>
  <si>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</si>
  <si>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</si>
  <si>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</si>
  <si>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</si>
  <si>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</si>
  <si>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</si>
  <si>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</si>
  <si>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</si>
  <si>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</si>
  <si>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</si>
  <si>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</si>
  <si>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</si>
  <si>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</si>
  <si>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</si>
  <si>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</si>
  <si>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</si>
  <si>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</si>
  <si>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</si>
  <si>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</si>
  <si>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</si>
  <si>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</si>
  <si>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</si>
  <si>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</si>
  <si>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</si>
  <si>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</si>
  <si>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</si>
  <si>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</si>
  <si>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</si>
  <si>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</si>
  <si>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</si>
  <si>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</si>
  <si>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</si>
  <si>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</si>
  <si>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</si>
  <si>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</si>
  <si>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</si>
  <si>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</si>
  <si>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</si>
  <si>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</si>
  <si>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</si>
  <si>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</si>
  <si>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Gasversorgung Bad Rodach GmbH</t>
  </si>
  <si>
    <t>9870104200009</t>
  </si>
  <si>
    <t>Steinerer Weg 5</t>
  </si>
  <si>
    <t>Bad Rodach</t>
  </si>
  <si>
    <t>Anke Wank</t>
  </si>
  <si>
    <t>anke.wank@stadtwerke.bad-rodach.de</t>
  </si>
  <si>
    <t>09564-923928</t>
  </si>
  <si>
    <t>NCHN007010420000</t>
  </si>
  <si>
    <t>Synthetisch</t>
  </si>
  <si>
    <t>DE_GKO04</t>
  </si>
  <si>
    <t>DE_GMK04</t>
  </si>
  <si>
    <t>DE_GHA04</t>
  </si>
  <si>
    <t>DE_GBD04</t>
  </si>
  <si>
    <t>DE_GGA04</t>
  </si>
  <si>
    <t>DE_GBH04</t>
  </si>
  <si>
    <t>DE_GWA04</t>
  </si>
  <si>
    <t>DE_GGB04</t>
  </si>
  <si>
    <t>DE_GPD04</t>
  </si>
  <si>
    <t>Bad Colberg</t>
  </si>
  <si>
    <t>DE_GMF04</t>
  </si>
  <si>
    <t>DE_GBA04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</si>
</sst>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32" sqref="D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96476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Gasversorgung Bad Rodach GmbH</v>
      </c>
      <c r="E28" s="38"/>
      <c r="F28" s="11"/>
      <c r="G28" s="2"/>
    </row>
    <row r="29" spans="1:15">
      <c r="B29" s="15"/>
      <c r="C29" s="22" t="s">
        <v>394</v>
      </c>
      <c r="D29" s="45" t="s">
        <v>656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14" zoomScale="80" zoomScaleNormal="80" workbookViewId="0">
      <selection activeCell="D27" sqref="D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Gasversorgung Bad Rodach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Gasversorgung Bad Rodach GmbH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9870104200009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664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573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572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493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656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L15" sqref="L1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Gasversorgung Bad Rodach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Gasversorgung Bad Rodach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9870104200009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Gasversorgung Bad Rodach GmbH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499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499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674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2025531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141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Bad Colberg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2025531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522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Gasversorgung Bad Rodach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Gasversorgung Bad Rodach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9870104200009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141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522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V34" sqref="V3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Gasversorgung Bad Rodach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Gasversorgung Bad Rodach GmbH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9870104200009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506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246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24" si="0">$D$6</f>
        <v>Gasversorgung Bad Rodach GmbH</v>
      </c>
      <c r="D12" s="62" t="s">
        <v>246</v>
      </c>
      <c r="E12" s="164" t="s">
        <v>55</v>
      </c>
      <c r="F12" s="296" t="str">
        <f>VLOOKUP($E12,'BDEW-Standard'!$B$3:$M$158,F$9,0)</f>
        <v>G14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7.6563300000000001E-2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Gasversorgung Bad Rodach GmbH</v>
      </c>
      <c r="D13" s="62" t="s">
        <v>246</v>
      </c>
      <c r="E13" s="164" t="s">
        <v>65</v>
      </c>
      <c r="F13" s="296" t="str">
        <f>VLOOKUP($E13,'BDEW-Standard'!$B$3:$M$158,F$9,0)</f>
        <v>G24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0.1065396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Gasversorgung Bad Rodach GmbH</v>
      </c>
      <c r="D14" s="62" t="s">
        <v>246</v>
      </c>
      <c r="E14" s="164" t="s">
        <v>665</v>
      </c>
      <c r="F14" s="296" t="str">
        <f>VLOOKUP($E14,'BDEW-Standard'!$B$3:$M$158,F$9,0)</f>
        <v>KO4</v>
      </c>
      <c r="H14" s="273">
        <f>ROUND(VLOOKUP($E14,'BDEW-Standard'!$B$3:$M$158,H$9,0),7)</f>
        <v>3.4428942999999999</v>
      </c>
      <c r="I14" s="273">
        <f>ROUND(VLOOKUP($E14,'BDEW-Standard'!$B$3:$M$158,I$9,0),7)</f>
        <v>-36.659050399999998</v>
      </c>
      <c r="J14" s="273">
        <f>ROUND(VLOOKUP($E14,'BDEW-Standard'!$B$3:$M$158,J$9,0),7)</f>
        <v>7.6083226000000002</v>
      </c>
      <c r="K14" s="273">
        <f>ROUND(VLOOKUP($E14,'BDEW-Standard'!$B$3:$M$158,K$9,0),7)</f>
        <v>7.4685000000000001E-2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0.97768382110526542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Gasversorgung Bad Rodach GmbH</v>
      </c>
      <c r="D15" s="62" t="s">
        <v>246</v>
      </c>
      <c r="E15" s="164" t="s">
        <v>666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Gasversorgung Bad Rodach GmbH</v>
      </c>
      <c r="D16" s="62" t="s">
        <v>246</v>
      </c>
      <c r="E16" s="164" t="s">
        <v>667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Gasversorgung Bad Rodach GmbH</v>
      </c>
      <c r="D17" s="62" t="s">
        <v>246</v>
      </c>
      <c r="E17" s="164" t="s">
        <v>676</v>
      </c>
      <c r="F17" s="296" t="str">
        <f>VLOOKUP($E17,'BDEW-Standard'!$B$3:$M$158,F$9,0)</f>
        <v>BA4</v>
      </c>
      <c r="H17" s="273">
        <f>ROUND(VLOOKUP($E17,'BDEW-Standard'!$B$3:$M$158,H$9,0),7)</f>
        <v>0.93158890000000005</v>
      </c>
      <c r="I17" s="273">
        <f>ROUND(VLOOKUP($E17,'BDEW-Standard'!$B$3:$M$158,I$9,0),7)</f>
        <v>-33.35</v>
      </c>
      <c r="J17" s="273">
        <f>ROUND(VLOOKUP($E17,'BDEW-Standard'!$B$3:$M$158,J$9,0),7)</f>
        <v>5.7212303000000002</v>
      </c>
      <c r="K17" s="273">
        <f>ROUND(VLOOKUP($E17,'BDEW-Standard'!$B$3:$M$158,K$9,0),7)</f>
        <v>0.66564939999999995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1.0766391850538448</v>
      </c>
      <c r="R17" s="274">
        <f>ROUND(VLOOKUP(MID($E17,4,3),'Wochentag F(WT)'!$B$7:$J$22,R$9,0),4)</f>
        <v>1.0848</v>
      </c>
      <c r="S17" s="274">
        <f>ROUND(VLOOKUP(MID($E17,4,3),'Wochentag F(WT)'!$B$7:$J$22,S$9,0),4)</f>
        <v>1.1211</v>
      </c>
      <c r="T17" s="274">
        <f>ROUND(VLOOKUP(MID($E17,4,3),'Wochentag F(WT)'!$B$7:$J$22,T$9,0),4)</f>
        <v>1.0769</v>
      </c>
      <c r="U17" s="274">
        <f>ROUND(VLOOKUP(MID($E17,4,3),'Wochentag F(WT)'!$B$7:$J$22,U$9,0),4)</f>
        <v>1.1353</v>
      </c>
      <c r="V17" s="274">
        <f>ROUND(VLOOKUP(MID($E17,4,3),'Wochentag F(WT)'!$B$7:$J$22,V$9,0),4)</f>
        <v>1.1402000000000001</v>
      </c>
      <c r="W17" s="274">
        <f>ROUND(VLOOKUP(MID($E17,4,3),'Wochentag F(WT)'!$B$7:$J$22,W$9,0),4)</f>
        <v>0.48520000000000002</v>
      </c>
      <c r="X17" s="275">
        <f t="shared" si="2"/>
        <v>0.95650000000000013</v>
      </c>
      <c r="Y17" s="292"/>
      <c r="Z17" s="210"/>
    </row>
    <row r="18" spans="2:26" s="142" customFormat="1">
      <c r="B18" s="143">
        <v>7</v>
      </c>
      <c r="C18" s="144" t="str">
        <f t="shared" si="0"/>
        <v>Gasversorgung Bad Rodach GmbH</v>
      </c>
      <c r="D18" s="62" t="s">
        <v>246</v>
      </c>
      <c r="E18" s="164" t="s">
        <v>668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Gasversorgung Bad Rodach GmbH</v>
      </c>
      <c r="D19" s="62" t="s">
        <v>246</v>
      </c>
      <c r="E19" s="164" t="s">
        <v>669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Gasversorgung Bad Rodach GmbH</v>
      </c>
      <c r="D20" s="62" t="s">
        <v>246</v>
      </c>
      <c r="E20" s="164" t="s">
        <v>670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Gasversorgung Bad Rodach GmbH</v>
      </c>
      <c r="D21" s="62" t="s">
        <v>246</v>
      </c>
      <c r="E21" s="164" t="s">
        <v>671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Gasversorgung Bad Rodach GmbH</v>
      </c>
      <c r="D22" s="62" t="s">
        <v>246</v>
      </c>
      <c r="E22" s="164" t="s">
        <v>675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Gasversorgung Bad Rodach GmbH</v>
      </c>
      <c r="D23" s="62" t="s">
        <v>246</v>
      </c>
      <c r="E23" s="164" t="s">
        <v>672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Gasversorgung Bad Rodach GmbH</v>
      </c>
      <c r="D24" s="62" t="s">
        <v>246</v>
      </c>
      <c r="E24" s="164" t="s">
        <v>673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/>
      <c r="C25" s="144"/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4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Gasversorgung Bad Rodach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Gasversorgung Bad Rodach GmbH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9870104200009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1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1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1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540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Anke Wank</cp:lastModifiedBy>
  <cp:lastPrinted>2015-03-20T22:59:10Z</cp:lastPrinted>
  <dcterms:created xsi:type="dcterms:W3CDTF">2015-01-15T05:25:41Z</dcterms:created>
  <dcterms:modified xsi:type="dcterms:W3CDTF">2016-07-11T08:36:31Z</dcterms:modified>
</cp:coreProperties>
</file>